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<sst xmlns="http://schemas.openxmlformats.org/spreadsheetml/2006/main" count="172" uniqueCount="123">
  <si>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</si>
  <si>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</si>
  <si>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</si>
  <si>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</si>
  <si>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</si>
  <si>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</si>
  <si>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</si>
  <si>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</si>
  <si>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</si>
  <si>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</si>
  <si>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</si>
  <si>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</si>
  <si>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</si>
  <si>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</si>
  <si>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</si>
  <si>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</si>
  <si>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</si>
  <si>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</si>
  <si>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</si>
  <si>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</si>
  <si>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</si>
  <si>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</si>
  <si>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</si>
  <si>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</si>
  <si>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</si>
  <si>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</si>
  <si>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</si>
  <si>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</si>
  <si>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</si>
  <si>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</si>
  <si>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</si>
  <si>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</si>
  <si>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</si>
  <si>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</si>
  <si>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</si>
  <si>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</si>
  <si>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</si>
  <si>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</si>
  <si>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</si>
  <si>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</si>
  <si>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</si>
  <si>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</si>
  <si>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</si>
  <si>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</si>
  <si>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</si>
  <si>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</si>
  <si>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</si>
  <si>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</si>
  <si>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</si>
  <si>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</si>
  <si>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</si>
  <si>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</si>
  <si>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</si>
  <si>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</si>
  <si>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</si>
  <si>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</si>
  <si>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</si>
  <si>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</si>
  <si>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</si>
  <si>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</si>
  <si>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</si>
  <si>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</si>
  <si>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</si>
  <si>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</si>
  <si>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</si>
  <si>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</si>
  <si>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</si>
  <si>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</si>
  <si>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</si>
  <si>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</si>
  <si>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</si>
  <si>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</si>
  <si>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</si>
  <si>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</si>
  <si>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</si>
  <si>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</si>
  <si>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</si>
  <si>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</si>
  <si>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</si>
  <si>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</si>
  <si>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</si>
  <si>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</si>
  <si>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</si>
  <si>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</si>
  <si>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</si>
  <si>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</si>
  <si>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</si>
  <si>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</si>
  <si>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</si>
  <si>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</si>
  <si>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</si>
  <si>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</si>
  <si>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</si>
  <si>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</si>
  <si>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</si>
  <si>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</si>
  <si>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</si>
  <si>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</si>
  <si>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</si>
  <si>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</si>
  <si>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</si>
  <si>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</si>
  <si>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</si>
  <si>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</si>
  <si>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</si>
  <si>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</si>
  <si>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</si>
  <si>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</si>
  <si>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</si>
  <si>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</si>
  <si>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</si>
  <si>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</si>
  <si>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</si>
  <si>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</si>
  <si>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</si>
  <si>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</si>
  <si>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</si>
  <si>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</si>
  <si>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</si>
  <si>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</si>
  <si>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</si>
  <si>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</si>
  <si>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22.09.2016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</si>
</sst>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39633.1</c:v>
                </c:pt>
                <c:pt idx="1">
                  <c:v>33893.899999999994</c:v>
                </c:pt>
                <c:pt idx="2">
                  <c:v>1162.4999999999998</c:v>
                </c:pt>
                <c:pt idx="3">
                  <c:v>4576.700000000004</c:v>
                </c:pt>
              </c:numCache>
            </c:numRef>
          </c:val>
          <c:shape val="box"/>
        </c:ser>
        <c:shape val="box"/>
        <c:axId val="66327178"/>
        <c:axId val="60073691"/>
      </c:bar3D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27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279553.89999999997</c:v>
                </c:pt>
                <c:pt idx="1">
                  <c:v>123308.80000000002</c:v>
                </c:pt>
                <c:pt idx="2">
                  <c:v>213621.1999999999</c:v>
                </c:pt>
                <c:pt idx="3">
                  <c:v>38.19999999999999</c:v>
                </c:pt>
                <c:pt idx="4">
                  <c:v>16675.40000000001</c:v>
                </c:pt>
                <c:pt idx="5">
                  <c:v>32056.5</c:v>
                </c:pt>
                <c:pt idx="6">
                  <c:v>8187.200000000002</c:v>
                </c:pt>
                <c:pt idx="7">
                  <c:v>8975.400000000063</c:v>
                </c:pt>
              </c:numCache>
            </c:numRef>
          </c:val>
          <c:shape val="box"/>
        </c:ser>
        <c:shape val="box"/>
        <c:axId val="3792308"/>
        <c:axId val="34130773"/>
      </c:bar3D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30773"/>
        <c:crosses val="autoZero"/>
        <c:auto val="1"/>
        <c:lblOffset val="100"/>
        <c:tickLblSkip val="1"/>
        <c:noMultiLvlLbl val="0"/>
      </c:catAx>
      <c:valAx>
        <c:axId val="34130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2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172344.1</c:v>
                </c:pt>
                <c:pt idx="1">
                  <c:v>127704.99999999997</c:v>
                </c:pt>
                <c:pt idx="2">
                  <c:v>133216.1</c:v>
                </c:pt>
                <c:pt idx="3">
                  <c:v>15741.500000000002</c:v>
                </c:pt>
                <c:pt idx="4">
                  <c:v>2927.0000000000005</c:v>
                </c:pt>
                <c:pt idx="5">
                  <c:v>15126.699999999995</c:v>
                </c:pt>
                <c:pt idx="6">
                  <c:v>1134.4999999999998</c:v>
                </c:pt>
                <c:pt idx="7">
                  <c:v>4198.300000000005</c:v>
                </c:pt>
              </c:numCache>
            </c:numRef>
          </c:val>
          <c:shape val="box"/>
        </c:ser>
        <c:shape val="box"/>
        <c:axId val="38741502"/>
        <c:axId val="13129199"/>
      </c:bar3D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29199"/>
        <c:crosses val="autoZero"/>
        <c:auto val="1"/>
        <c:lblOffset val="100"/>
        <c:tickLblSkip val="1"/>
        <c:noMultiLvlLbl val="0"/>
      </c:catAx>
      <c:valAx>
        <c:axId val="1312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1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33214.299999999996</c:v>
                </c:pt>
                <c:pt idx="1">
                  <c:v>24619.099999999988</c:v>
                </c:pt>
                <c:pt idx="2">
                  <c:v>1273.9999999999995</c:v>
                </c:pt>
                <c:pt idx="3">
                  <c:v>452.1000000000001</c:v>
                </c:pt>
                <c:pt idx="4">
                  <c:v>25.5</c:v>
                </c:pt>
                <c:pt idx="5">
                  <c:v>6843.600000000008</c:v>
                </c:pt>
              </c:numCache>
            </c:numRef>
          </c:val>
          <c:shape val="box"/>
        </c:ser>
        <c:shape val="box"/>
        <c:axId val="51053928"/>
        <c:axId val="56832169"/>
      </c:bar3D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32169"/>
        <c:crosses val="autoZero"/>
        <c:auto val="1"/>
        <c:lblOffset val="100"/>
        <c:tickLblSkip val="1"/>
        <c:noMultiLvlLbl val="0"/>
      </c:catAx>
      <c:valAx>
        <c:axId val="56832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10027.499999999995</c:v>
                </c:pt>
                <c:pt idx="1">
                  <c:v>6744.999999999998</c:v>
                </c:pt>
                <c:pt idx="3">
                  <c:v>148.70000000000002</c:v>
                </c:pt>
                <c:pt idx="4">
                  <c:v>387.70000000000005</c:v>
                </c:pt>
                <c:pt idx="5">
                  <c:v>160</c:v>
                </c:pt>
                <c:pt idx="6">
                  <c:v>2586.0999999999967</c:v>
                </c:pt>
              </c:numCache>
            </c:numRef>
          </c:val>
          <c:shape val="box"/>
        </c:ser>
        <c:shape val="box"/>
        <c:axId val="41727474"/>
        <c:axId val="40002947"/>
      </c:bar3D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02947"/>
        <c:crosses val="autoZero"/>
        <c:auto val="1"/>
        <c:lblOffset val="100"/>
        <c:tickLblSkip val="2"/>
        <c:noMultiLvlLbl val="0"/>
      </c:catAx>
      <c:valAx>
        <c:axId val="40002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27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3247.5999999999995</c:v>
                </c:pt>
                <c:pt idx="1">
                  <c:v>1116.8</c:v>
                </c:pt>
                <c:pt idx="2">
                  <c:v>311.70000000000005</c:v>
                </c:pt>
                <c:pt idx="3">
                  <c:v>200.20000000000002</c:v>
                </c:pt>
                <c:pt idx="4">
                  <c:v>1541.4</c:v>
                </c:pt>
                <c:pt idx="5">
                  <c:v>77.49999999999909</c:v>
                </c:pt>
              </c:numCache>
            </c:numRef>
          </c:val>
          <c:shape val="box"/>
        </c:ser>
        <c:shape val="box"/>
        <c:axId val="24482204"/>
        <c:axId val="19013245"/>
      </c:bar3D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13245"/>
        <c:crosses val="autoZero"/>
        <c:auto val="1"/>
        <c:lblOffset val="100"/>
        <c:tickLblSkip val="1"/>
        <c:noMultiLvlLbl val="0"/>
      </c:catAx>
      <c:valAx>
        <c:axId val="19013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2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59341.50000000001</c:v>
                </c:pt>
              </c:numCache>
            </c:numRef>
          </c:val>
          <c:shape val="box"/>
        </c:ser>
        <c:shape val="box"/>
        <c:axId val="36901478"/>
        <c:axId val="63677847"/>
      </c:bar3D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677847"/>
        <c:crosses val="autoZero"/>
        <c:auto val="1"/>
        <c:lblOffset val="100"/>
        <c:tickLblSkip val="1"/>
        <c:noMultiLvlLbl val="0"/>
      </c:catAx>
      <c:valAx>
        <c:axId val="63677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279553.89999999997</c:v>
                </c:pt>
                <c:pt idx="1">
                  <c:v>172344.1</c:v>
                </c:pt>
                <c:pt idx="2">
                  <c:v>33214.299999999996</c:v>
                </c:pt>
                <c:pt idx="3">
                  <c:v>10027.499999999995</c:v>
                </c:pt>
                <c:pt idx="4">
                  <c:v>3247.5999999999995</c:v>
                </c:pt>
                <c:pt idx="5">
                  <c:v>39633.1</c:v>
                </c:pt>
                <c:pt idx="6">
                  <c:v>59341.50000000001</c:v>
                </c:pt>
              </c:numCache>
            </c:numRef>
          </c:val>
          <c:shape val="box"/>
        </c:ser>
        <c:shape val="box"/>
        <c:axId val="36229712"/>
        <c:axId val="57631953"/>
      </c:bar3D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418683.4999999998</c:v>
                </c:pt>
                <c:pt idx="1">
                  <c:v>55569.299999999996</c:v>
                </c:pt>
                <c:pt idx="2">
                  <c:v>20098.10000000001</c:v>
                </c:pt>
                <c:pt idx="3">
                  <c:v>16051.300000000001</c:v>
                </c:pt>
                <c:pt idx="4">
                  <c:v>15860.800000000003</c:v>
                </c:pt>
                <c:pt idx="5">
                  <c:v>503136.9000000004</c:v>
                </c:pt>
              </c:numCache>
            </c:numRef>
          </c:val>
          <c:shape val="box"/>
        </c:ser>
        <c:shape val="box"/>
        <c:axId val="48925530"/>
        <c:axId val="37676587"/>
      </c:bar3D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</f>
        <v>279553.89999999997</v>
      </c>
      <c r="E6" s="3">
        <f>D6/D150*100</f>
        <v>27.156977574992958</v>
      </c>
      <c r="F6" s="3">
        <f>D6/B6*100</f>
        <v>86.26920739902044</v>
      </c>
      <c r="G6" s="3">
        <f aca="true" t="shared" si="0" ref="G6:G43">D6/C6*100</f>
        <v>62.758399136503165</v>
      </c>
      <c r="H6" s="51">
        <f>B6-D6</f>
        <v>44494.40000000002</v>
      </c>
      <c r="I6" s="51">
        <f aca="true" t="shared" si="1" ref="I6:I43">C6-D6</f>
        <v>165890.7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</f>
        <v>123308.80000000002</v>
      </c>
      <c r="E7" s="103">
        <f>D7/D6*100</f>
        <v>44.10913244279548</v>
      </c>
      <c r="F7" s="103">
        <f>D7/B7*100</f>
        <v>86.4642299938645</v>
      </c>
      <c r="G7" s="103">
        <f>D7/C7*100</f>
        <v>65.62553220477537</v>
      </c>
      <c r="H7" s="113">
        <f>B7-D7</f>
        <v>19303.699999999983</v>
      </c>
      <c r="I7" s="113">
        <f t="shared" si="1"/>
        <v>64588.79999999999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</f>
        <v>213621.1999999999</v>
      </c>
      <c r="E8" s="1">
        <f>D8/D6*100</f>
        <v>76.4150312336905</v>
      </c>
      <c r="F8" s="1">
        <f>D8/B8*100</f>
        <v>92.646521806636</v>
      </c>
      <c r="G8" s="1">
        <f t="shared" si="0"/>
        <v>68.36604720885545</v>
      </c>
      <c r="H8" s="48">
        <f>B8-D8</f>
        <v>16955.40000000011</v>
      </c>
      <c r="I8" s="48">
        <f t="shared" si="1"/>
        <v>98845.60000000003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4+2.9+1.6+0.5+0.5+1.9+1.2+1.8+1.6+0.7+2+3.7+0.1+1.9+2.9+1.2+0.4+1.1+0.2+0.6+1.5+1.7+0.3+0.5+1.3-0.1+0.4+0.3+1.5</f>
        <v>38.19999999999999</v>
      </c>
      <c r="E9" s="12">
        <f>D9/D6*100</f>
        <v>0.013664627823113895</v>
      </c>
      <c r="F9" s="128">
        <f>D9/B9*100</f>
        <v>55.2023121387283</v>
      </c>
      <c r="G9" s="1">
        <f t="shared" si="0"/>
        <v>44.57409568261376</v>
      </c>
      <c r="H9" s="48">
        <f aca="true" t="shared" si="2" ref="H9:H43">B9-D9</f>
        <v>31.000000000000014</v>
      </c>
      <c r="I9" s="48">
        <f t="shared" si="1"/>
        <v>47.500000000000014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</f>
        <v>16675.40000000001</v>
      </c>
      <c r="E10" s="1">
        <f>D10/D6*100</f>
        <v>5.965003528836482</v>
      </c>
      <c r="F10" s="1">
        <f aca="true" t="shared" si="3" ref="F10:F41">D10/B10*100</f>
        <v>79.05730865508615</v>
      </c>
      <c r="G10" s="1">
        <f t="shared" si="0"/>
        <v>61.50016227539613</v>
      </c>
      <c r="H10" s="48">
        <f t="shared" si="2"/>
        <v>4417.3999999999905</v>
      </c>
      <c r="I10" s="48">
        <f t="shared" si="1"/>
        <v>10438.999999999993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</f>
        <v>32056.5</v>
      </c>
      <c r="E11" s="1">
        <f>D11/D6*100</f>
        <v>11.46701941915316</v>
      </c>
      <c r="F11" s="1">
        <f t="shared" si="3"/>
        <v>65.66331076721393</v>
      </c>
      <c r="G11" s="1">
        <f t="shared" si="0"/>
        <v>42.75294475385699</v>
      </c>
      <c r="H11" s="48">
        <f t="shared" si="2"/>
        <v>16763</v>
      </c>
      <c r="I11" s="48">
        <f t="shared" si="1"/>
        <v>42924.3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</f>
        <v>8187.200000000002</v>
      </c>
      <c r="E12" s="1">
        <f>D12/D6*100</f>
        <v>2.9286659924973333</v>
      </c>
      <c r="F12" s="1">
        <f t="shared" si="3"/>
        <v>77.96368068715303</v>
      </c>
      <c r="G12" s="1">
        <f t="shared" si="0"/>
        <v>55.54409769335143</v>
      </c>
      <c r="H12" s="48">
        <f t="shared" si="2"/>
        <v>2314.0999999999976</v>
      </c>
      <c r="I12" s="48">
        <f t="shared" si="1"/>
        <v>6552.799999999998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8975.400000000063</v>
      </c>
      <c r="E13" s="1">
        <f>D13/D6*100</f>
        <v>3.2106151979994073</v>
      </c>
      <c r="F13" s="1">
        <f t="shared" si="3"/>
        <v>69.10053969158338</v>
      </c>
      <c r="G13" s="1">
        <f t="shared" si="0"/>
        <v>55.897464641369396</v>
      </c>
      <c r="H13" s="48">
        <f t="shared" si="2"/>
        <v>4013.49999999992</v>
      </c>
      <c r="I13" s="48">
        <f t="shared" si="1"/>
        <v>7081.4999999999745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</f>
        <v>172344.1</v>
      </c>
      <c r="E18" s="3">
        <f>D18/D150*100</f>
        <v>16.742191251427165</v>
      </c>
      <c r="F18" s="3">
        <f>D18/B18*100</f>
        <v>87.8011118288729</v>
      </c>
      <c r="G18" s="3">
        <f t="shared" si="0"/>
        <v>66.23218760087929</v>
      </c>
      <c r="H18" s="51">
        <f>B18-D18</f>
        <v>23945.100000000006</v>
      </c>
      <c r="I18" s="51">
        <f t="shared" si="1"/>
        <v>87867.9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</f>
        <v>127704.99999999997</v>
      </c>
      <c r="E19" s="103">
        <f>D19/D18*100</f>
        <v>74.09885223805165</v>
      </c>
      <c r="F19" s="103">
        <f t="shared" si="3"/>
        <v>89.87923434617701</v>
      </c>
      <c r="G19" s="103">
        <f t="shared" si="0"/>
        <v>66.67985939820257</v>
      </c>
      <c r="H19" s="113">
        <f t="shared" si="2"/>
        <v>14380.100000000035</v>
      </c>
      <c r="I19" s="113">
        <f t="shared" si="1"/>
        <v>63814.600000000035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</f>
        <v>133216.1</v>
      </c>
      <c r="E20" s="1">
        <f>D20/D18*100</f>
        <v>77.2965828247094</v>
      </c>
      <c r="F20" s="1">
        <f t="shared" si="3"/>
        <v>92.47001855424078</v>
      </c>
      <c r="G20" s="1">
        <f t="shared" si="0"/>
        <v>70.2669187249256</v>
      </c>
      <c r="H20" s="48">
        <f t="shared" si="2"/>
        <v>10848</v>
      </c>
      <c r="I20" s="48">
        <f t="shared" si="1"/>
        <v>56369.69999999998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</f>
        <v>15741.500000000002</v>
      </c>
      <c r="E21" s="1">
        <f>D21/D18*100</f>
        <v>9.133762049295568</v>
      </c>
      <c r="F21" s="1">
        <f t="shared" si="3"/>
        <v>84.00888039748318</v>
      </c>
      <c r="G21" s="1">
        <f t="shared" si="0"/>
        <v>71.19725731240136</v>
      </c>
      <c r="H21" s="48">
        <f t="shared" si="2"/>
        <v>2996.3999999999996</v>
      </c>
      <c r="I21" s="48">
        <f t="shared" si="1"/>
        <v>6368.199999999995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127.7+23.6+33.5+86.7+19.5+2.9+68.3+78.1+10.6+165.4+2.5+15.8+6.5+60.2+104.3+141.7+2.3+23.7+90.2+22.1+28.3+93.7+27.2-0.1+0.2+54.7+9.9+37.6+110.2+182.3+0.1+39.2+35.9+64.9+14.2+28+147.6+14.5+0.1+67.9+38.7+142.7+29+23+176.1+16.8+117.5+127.9+4.9+25.4+0.3+70.1+52.4+60.2</f>
        <v>2927.0000000000005</v>
      </c>
      <c r="E22" s="1">
        <f>D22/D18*100</f>
        <v>1.6983465056245035</v>
      </c>
      <c r="F22" s="1">
        <f t="shared" si="3"/>
        <v>93.41588740305748</v>
      </c>
      <c r="G22" s="1">
        <f t="shared" si="0"/>
        <v>74.70838969856301</v>
      </c>
      <c r="H22" s="48">
        <f t="shared" si="2"/>
        <v>206.29999999999973</v>
      </c>
      <c r="I22" s="48">
        <f t="shared" si="1"/>
        <v>990.8999999999996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</f>
        <v>15126.699999999995</v>
      </c>
      <c r="E23" s="1">
        <f>D23/D18*100</f>
        <v>8.777033852623903</v>
      </c>
      <c r="F23" s="1">
        <f t="shared" si="3"/>
        <v>83.9625888099467</v>
      </c>
      <c r="G23" s="1">
        <f t="shared" si="0"/>
        <v>50.89155345619948</v>
      </c>
      <c r="H23" s="48">
        <f t="shared" si="2"/>
        <v>2889.3000000000047</v>
      </c>
      <c r="I23" s="48">
        <f t="shared" si="1"/>
        <v>14596.700000000006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73.6+22.6+5.3+2.4+2.5+128.1+0.1+11.5+121.2+11.2-0.1+27.3+71.1+31.4-0.1+0.8+24.6+83.5+19.6+26.5+24.2+67.9+2.3+4+48.1+8.9+75.1+2+0.1+126.5+0.8+36.4+6.5+68.6</f>
        <v>1134.4999999999998</v>
      </c>
      <c r="E24" s="1">
        <f>D24/D18*100</f>
        <v>0.6582760883604369</v>
      </c>
      <c r="F24" s="1">
        <f t="shared" si="3"/>
        <v>93.59788796303934</v>
      </c>
      <c r="G24" s="1">
        <f t="shared" si="0"/>
        <v>71.28047248052273</v>
      </c>
      <c r="H24" s="48">
        <f t="shared" si="2"/>
        <v>77.60000000000014</v>
      </c>
      <c r="I24" s="48">
        <f t="shared" si="1"/>
        <v>457.10000000000014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4198.300000000005</v>
      </c>
      <c r="E25" s="1">
        <f>D25/D18*100</f>
        <v>2.4359986793861843</v>
      </c>
      <c r="F25" s="1">
        <f t="shared" si="3"/>
        <v>37.7348145751317</v>
      </c>
      <c r="G25" s="1">
        <f t="shared" si="0"/>
        <v>31.605137161612824</v>
      </c>
      <c r="H25" s="48">
        <f t="shared" si="2"/>
        <v>6927.5</v>
      </c>
      <c r="I25" s="48">
        <f t="shared" si="1"/>
        <v>9085.300000000007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37065.9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</f>
        <v>33214.299999999996</v>
      </c>
      <c r="E33" s="3">
        <f>D33/D150*100</f>
        <v>3.2265691885145893</v>
      </c>
      <c r="F33" s="3">
        <f>D33/B33*100</f>
        <v>89.60877787939857</v>
      </c>
      <c r="G33" s="3">
        <f t="shared" si="0"/>
        <v>68.69100700677514</v>
      </c>
      <c r="H33" s="51">
        <f t="shared" si="2"/>
        <v>3851.600000000006</v>
      </c>
      <c r="I33" s="51">
        <f t="shared" si="1"/>
        <v>15138.900000000001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1335+1268.2+1354.9+1304.2+1357+1359.6+1365.6+1342.2+1381.4+3.9+1624.5+11.9+0.1+10+3950.5+2820.4+0.1+74+93.6+20+430.6+329.1+0.1+119.6+19.5+358.3+39+1137.3+0.1+58.6+10+1391+48.8</f>
        <v>24619.099999999988</v>
      </c>
      <c r="E34" s="1">
        <f>D34/D33*100</f>
        <v>74.12198962495067</v>
      </c>
      <c r="F34" s="1">
        <f t="shared" si="3"/>
        <v>91.21158007054146</v>
      </c>
      <c r="G34" s="1">
        <f t="shared" si="0"/>
        <v>67.72922724784245</v>
      </c>
      <c r="H34" s="48">
        <f t="shared" si="2"/>
        <v>2372.100000000013</v>
      </c>
      <c r="I34" s="48">
        <f t="shared" si="1"/>
        <v>11730.200000000008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</f>
        <v>1273.9999999999995</v>
      </c>
      <c r="E36" s="1">
        <f>D36/D33*100</f>
        <v>3.835697274968913</v>
      </c>
      <c r="F36" s="1">
        <f t="shared" si="3"/>
        <v>66.40604639040914</v>
      </c>
      <c r="G36" s="1">
        <f t="shared" si="0"/>
        <v>37.643304573927416</v>
      </c>
      <c r="H36" s="48">
        <f t="shared" si="2"/>
        <v>644.5000000000005</v>
      </c>
      <c r="I36" s="48">
        <f t="shared" si="1"/>
        <v>2110.4000000000005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11.2+19.5+15.2+5+5.7-0.1+1.9+5.1+7+0.3+7.7+25.8+82+15.4+14.3+13.2+14.4+42.6+0.1+37.6+3+2.6+0.8+1.6+3.9+98.6+0.5+15.5+1.7</f>
        <v>452.1000000000001</v>
      </c>
      <c r="E37" s="17">
        <f>D37/D33*100</f>
        <v>1.3611607048771166</v>
      </c>
      <c r="F37" s="17">
        <f t="shared" si="3"/>
        <v>54.83988355167395</v>
      </c>
      <c r="G37" s="17">
        <f t="shared" si="0"/>
        <v>48.64952114494782</v>
      </c>
      <c r="H37" s="57">
        <f t="shared" si="2"/>
        <v>372.2999999999999</v>
      </c>
      <c r="I37" s="57">
        <f t="shared" si="1"/>
        <v>477.1999999999999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0.0767741605272428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7306.300000000001</v>
      </c>
      <c r="C39" s="46">
        <f>C33-C34-C36-C37-C35-C38</f>
        <v>7629.4000000000015</v>
      </c>
      <c r="D39" s="46">
        <f>D33-D34-D36-D37-D35-D38</f>
        <v>6843.600000000008</v>
      </c>
      <c r="E39" s="1">
        <f>D39/D33*100</f>
        <v>20.604378234676055</v>
      </c>
      <c r="F39" s="1">
        <f t="shared" si="3"/>
        <v>93.6671092071227</v>
      </c>
      <c r="G39" s="1">
        <f t="shared" si="0"/>
        <v>89.70036962277513</v>
      </c>
      <c r="H39" s="48">
        <f>B39-D39</f>
        <v>462.69999999999345</v>
      </c>
      <c r="I39" s="48">
        <f t="shared" si="1"/>
        <v>785.7999999999938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22.2+3+5+12.1+5.3+62.1+8.7+22.7+11.7+44.1-0.1+8.7+8.3+9+2+12.1+30.9+11+14.3+28.5+0.1+1.2+34+0.6+0.1+2.3+3+1.5+17.9+19.5+82.4-0.1+0.8+8.4+18.6+22.3+0.1+13.7+8+9.3+10.6+0.7+8+22.7+7+24+0.8</f>
        <v>639.1000000000001</v>
      </c>
      <c r="E43" s="3">
        <f>D43/D150*100</f>
        <v>0.062084715570693186</v>
      </c>
      <c r="F43" s="3">
        <f>D43/B43*100</f>
        <v>67.99659538248751</v>
      </c>
      <c r="G43" s="3">
        <f t="shared" si="0"/>
        <v>47.74747852073217</v>
      </c>
      <c r="H43" s="51">
        <f t="shared" si="2"/>
        <v>300.79999999999984</v>
      </c>
      <c r="I43" s="51">
        <f t="shared" si="1"/>
        <v>699.3999999999999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224.1+260.8+14.4+236.4+3.2+114.6+291.3+0.1+96+241.4+13.4+0.1+331+0.7-0.1+39.8+268.9+0.5+9.3+307.6+278.3+1.8+5.2+302.3+9.3+4.6+275.3+25.3+352.3+6.4+0.1+14.8+50.6+5.2+267.1+7.9+293.7+39+18+185.4+5.5+5.1+343.4-0.1+16.4+242.5+9.9</f>
        <v>5218.799999999999</v>
      </c>
      <c r="E45" s="3">
        <f>D45/D150*100</f>
        <v>0.5069749861059826</v>
      </c>
      <c r="F45" s="3">
        <f>D45/B45*100</f>
        <v>91.87381170340116</v>
      </c>
      <c r="G45" s="3">
        <f aca="true" t="shared" si="4" ref="G45:G76">D45/C45*100</f>
        <v>67.02025196162785</v>
      </c>
      <c r="H45" s="51">
        <f>B45-D45</f>
        <v>461.60000000000036</v>
      </c>
      <c r="I45" s="51">
        <f aca="true" t="shared" si="5" ref="I45:I77">C45-D45</f>
        <v>2568.1000000000013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</f>
        <v>4654</v>
      </c>
      <c r="E46" s="1">
        <f>D46/D45*100</f>
        <v>89.1775887177129</v>
      </c>
      <c r="F46" s="1">
        <f aca="true" t="shared" si="6" ref="F46:F74">D46/B46*100</f>
        <v>92.38526282356678</v>
      </c>
      <c r="G46" s="1">
        <f t="shared" si="4"/>
        <v>68.91139540393272</v>
      </c>
      <c r="H46" s="48">
        <f aca="true" t="shared" si="7" ref="H46:H74">B46-D46</f>
        <v>383.60000000000036</v>
      </c>
      <c r="I46" s="48">
        <f t="shared" si="5"/>
        <v>2099.6000000000004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0.3+0.4+0.1+0.3</f>
        <v>1.0999999999999999</v>
      </c>
      <c r="E47" s="1">
        <f>D47/D45*100</f>
        <v>0.021077642369893464</v>
      </c>
      <c r="F47" s="1">
        <f t="shared" si="6"/>
        <v>99.99999999999997</v>
      </c>
      <c r="G47" s="1">
        <f t="shared" si="4"/>
        <v>84.6153846153846</v>
      </c>
      <c r="H47" s="48">
        <f t="shared" si="7"/>
        <v>0</v>
      </c>
      <c r="I47" s="48">
        <f t="shared" si="5"/>
        <v>0.20000000000000018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0.6764007051429449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2.2+2.5+0.8+112.4+2.2+0.1+69.1+4.4-0.1+35.2+27.4+4.8+1+22.3+2.5+1.6+0.6+4.2-0.1+0.5+5.1+0.3+0.5+1.6+0.3+1.5</f>
        <v>302.9000000000001</v>
      </c>
      <c r="E49" s="1">
        <f>D49/D45*100</f>
        <v>5.8040162489461204</v>
      </c>
      <c r="F49" s="1">
        <f t="shared" si="6"/>
        <v>89.85464253930586</v>
      </c>
      <c r="G49" s="1">
        <f t="shared" si="4"/>
        <v>49.73727422003286</v>
      </c>
      <c r="H49" s="48">
        <f t="shared" si="7"/>
        <v>34.19999999999993</v>
      </c>
      <c r="I49" s="48">
        <f t="shared" si="5"/>
        <v>306.0999999999999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225.49999999999918</v>
      </c>
      <c r="E50" s="1">
        <f>D50/D45*100</f>
        <v>4.320916685828145</v>
      </c>
      <c r="F50" s="1">
        <f t="shared" si="6"/>
        <v>84.96608892238125</v>
      </c>
      <c r="G50" s="1">
        <f t="shared" si="4"/>
        <v>64.00794777178514</v>
      </c>
      <c r="H50" s="48">
        <f t="shared" si="7"/>
        <v>39.90000000000006</v>
      </c>
      <c r="I50" s="48">
        <f t="shared" si="5"/>
        <v>126.800000000001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</f>
        <v>10027.499999999995</v>
      </c>
      <c r="E51" s="3">
        <f>D51/D150*100</f>
        <v>0.974111227327688</v>
      </c>
      <c r="F51" s="3">
        <f>D51/B51*100</f>
        <v>78.05141936438002</v>
      </c>
      <c r="G51" s="3">
        <f t="shared" si="4"/>
        <v>58.499746223987934</v>
      </c>
      <c r="H51" s="51">
        <f>B51-D51</f>
        <v>2819.8000000000047</v>
      </c>
      <c r="I51" s="51">
        <f t="shared" si="5"/>
        <v>7113.600000000004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</f>
        <v>6744.999999999998</v>
      </c>
      <c r="E52" s="1">
        <f>D52/D51*100</f>
        <v>67.26502119172278</v>
      </c>
      <c r="F52" s="1">
        <f t="shared" si="6"/>
        <v>88.20221780520973</v>
      </c>
      <c r="G52" s="1">
        <f t="shared" si="4"/>
        <v>65.30347478385468</v>
      </c>
      <c r="H52" s="48">
        <f t="shared" si="7"/>
        <v>902.2000000000016</v>
      </c>
      <c r="I52" s="48">
        <f t="shared" si="5"/>
        <v>3583.7000000000025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1.4829219645973584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10.7+0.6+7.6+85.1+28.4+14.4+0.1+8.5+0.1+7+0.1+7.7+62.8+6+1.3+0.9+0.9+1+0.7+0.1+4.7+15.2+34.9+9+4+15.8+5.5+7+1.9+1.5+0.1+2.4+1.8+3.7+1.3+4.5+2.3+0.7+0.1+1.8+6.8+1.6+0.7+0.5+1.1+12.5+0.8+0.8+0.7</f>
        <v>387.70000000000005</v>
      </c>
      <c r="E55" s="1">
        <f>D55/D51*100</f>
        <v>3.866367489404141</v>
      </c>
      <c r="F55" s="1">
        <f t="shared" si="6"/>
        <v>63.16389703486479</v>
      </c>
      <c r="G55" s="1">
        <f t="shared" si="4"/>
        <v>41.54967313256886</v>
      </c>
      <c r="H55" s="48">
        <f t="shared" si="7"/>
        <v>226.0999999999999</v>
      </c>
      <c r="I55" s="48">
        <f t="shared" si="5"/>
        <v>545.4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1.5956120668162561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2586.0999999999967</v>
      </c>
      <c r="E57" s="1">
        <f>D57/D51*100</f>
        <v>25.790077287459468</v>
      </c>
      <c r="F57" s="1">
        <f t="shared" si="6"/>
        <v>61.98705656759341</v>
      </c>
      <c r="G57" s="1">
        <f t="shared" si="4"/>
        <v>48.06609296879352</v>
      </c>
      <c r="H57" s="48">
        <f>B57-D57</f>
        <v>1585.9000000000024</v>
      </c>
      <c r="I57" s="48">
        <f>C57-D57</f>
        <v>2794.2000000000007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43.5+4.7+72.8+47.2+46+5+62.5+3.8+40.9+35.3+2.1+2.9+21.1+3.9+86.8+0.2+2.7+44.1+47.3+140.1+0.1+45.6+13.8+0.9+95.5-0.1+6.7+60.6+0.7+0.5+92.7+2.8+4+111.8+66.3+34+5.8+77.7+2.3+68.7+75.6+2+307.4+46.6+2.4+84.1+735+554.7+36.1+0.4</f>
        <v>3247.5999999999995</v>
      </c>
      <c r="E59" s="3">
        <f>D59/D150*100</f>
        <v>0.3154847790445675</v>
      </c>
      <c r="F59" s="3">
        <f>D59/B59*100</f>
        <v>59.841533075363905</v>
      </c>
      <c r="G59" s="3">
        <f t="shared" si="4"/>
        <v>52.96669602374661</v>
      </c>
      <c r="H59" s="51">
        <f>B59-D59</f>
        <v>2179.4000000000005</v>
      </c>
      <c r="I59" s="51">
        <f t="shared" si="5"/>
        <v>2883.8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</f>
        <v>1116.8</v>
      </c>
      <c r="E60" s="1">
        <f>D60/D59*100</f>
        <v>34.38847148663629</v>
      </c>
      <c r="F60" s="1">
        <f t="shared" si="6"/>
        <v>89.3797519007603</v>
      </c>
      <c r="G60" s="1">
        <f t="shared" si="4"/>
        <v>67.989772312188</v>
      </c>
      <c r="H60" s="48">
        <f t="shared" si="7"/>
        <v>132.70000000000005</v>
      </c>
      <c r="I60" s="48">
        <f t="shared" si="5"/>
        <v>525.8000000000002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9.59785687892598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4.7+45.7+4.9+40.9+19.8+3.9+46.3+9+12.6+0.9+3+0.3+2.8+0.3+0.1+2.2+0.3+2.2+0.3</f>
        <v>200.20000000000002</v>
      </c>
      <c r="E62" s="1">
        <f>D62/D59*100</f>
        <v>6.164552284764135</v>
      </c>
      <c r="F62" s="1">
        <f t="shared" si="6"/>
        <v>53.06122448979592</v>
      </c>
      <c r="G62" s="1">
        <f t="shared" si="4"/>
        <v>31.904382470119526</v>
      </c>
      <c r="H62" s="48">
        <f t="shared" si="7"/>
        <v>177.1</v>
      </c>
      <c r="I62" s="48">
        <f t="shared" si="5"/>
        <v>427.29999999999995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</f>
        <v>1541.4</v>
      </c>
      <c r="E63" s="1">
        <f>D63/D59*100</f>
        <v>47.462741716960224</v>
      </c>
      <c r="F63" s="1">
        <f t="shared" si="6"/>
        <v>46.26883592483642</v>
      </c>
      <c r="G63" s="1">
        <f t="shared" si="4"/>
        <v>46.26883592483642</v>
      </c>
      <c r="H63" s="48">
        <f t="shared" si="7"/>
        <v>1789.9999999999995</v>
      </c>
      <c r="I63" s="48">
        <f t="shared" si="5"/>
        <v>1789.9999999999995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77.49999999999909</v>
      </c>
      <c r="E64" s="1">
        <f>D64/D59*100</f>
        <v>2.386377632713361</v>
      </c>
      <c r="F64" s="1">
        <f t="shared" si="6"/>
        <v>56.5693430656927</v>
      </c>
      <c r="G64" s="1">
        <f t="shared" si="4"/>
        <v>39.12165572942919</v>
      </c>
      <c r="H64" s="48">
        <f t="shared" si="7"/>
        <v>59.50000000000108</v>
      </c>
      <c r="I64" s="48">
        <f t="shared" si="5"/>
        <v>120.60000000000053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0.017437343834985797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818.5</v>
      </c>
      <c r="C77" s="66">
        <f>10000-8192+3069.6</f>
        <v>4877.6</v>
      </c>
      <c r="D77" s="67"/>
      <c r="E77" s="45"/>
      <c r="F77" s="45"/>
      <c r="G77" s="45"/>
      <c r="H77" s="67">
        <f>B77-D77</f>
        <v>818.5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</f>
        <v>39633.1</v>
      </c>
      <c r="E90" s="3">
        <f>D90/D150*100</f>
        <v>3.850116946776466</v>
      </c>
      <c r="F90" s="3">
        <f aca="true" t="shared" si="10" ref="F90:F96">D90/B90*100</f>
        <v>86.22770775814617</v>
      </c>
      <c r="G90" s="3">
        <f t="shared" si="8"/>
        <v>66.83885220881501</v>
      </c>
      <c r="H90" s="51">
        <f aca="true" t="shared" si="11" ref="H90:H96">B90-D90</f>
        <v>6330.200000000004</v>
      </c>
      <c r="I90" s="51">
        <f t="shared" si="9"/>
        <v>19663.40000000001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</f>
        <v>33893.899999999994</v>
      </c>
      <c r="E91" s="1">
        <f>D91/D90*100</f>
        <v>85.51917462928712</v>
      </c>
      <c r="F91" s="1">
        <f t="shared" si="10"/>
        <v>88.08254742110775</v>
      </c>
      <c r="G91" s="1">
        <f t="shared" si="8"/>
        <v>68.22347511206564</v>
      </c>
      <c r="H91" s="48">
        <f t="shared" si="11"/>
        <v>4585.800000000003</v>
      </c>
      <c r="I91" s="48">
        <f t="shared" si="9"/>
        <v>15786.800000000003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</f>
        <v>1162.4999999999998</v>
      </c>
      <c r="E92" s="1">
        <f>D92/D90*100</f>
        <v>2.9331543583519832</v>
      </c>
      <c r="F92" s="1">
        <f t="shared" si="10"/>
        <v>85.49680076487458</v>
      </c>
      <c r="G92" s="1">
        <f t="shared" si="8"/>
        <v>54.79871782784952</v>
      </c>
      <c r="H92" s="48">
        <f t="shared" si="11"/>
        <v>197.20000000000027</v>
      </c>
      <c r="I92" s="48">
        <f t="shared" si="9"/>
        <v>958.9000000000003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4576.700000000004</v>
      </c>
      <c r="E94" s="1">
        <f>D94/D90*100</f>
        <v>11.54767101236089</v>
      </c>
      <c r="F94" s="1">
        <f t="shared" si="10"/>
        <v>74.73505445875995</v>
      </c>
      <c r="G94" s="1">
        <f>D94/C94*100</f>
        <v>61.06826430401363</v>
      </c>
      <c r="H94" s="48">
        <f t="shared" si="11"/>
        <v>1547.2000000000016</v>
      </c>
      <c r="I94" s="48">
        <f>C94-D94</f>
        <v>2917.700000000006</v>
      </c>
    </row>
    <row r="95" spans="1:9" ht="18.75">
      <c r="A95" s="116" t="s">
        <v>12</v>
      </c>
      <c r="B95" s="119">
        <f>63921.7-1200+676.3</f>
        <v>63398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</f>
        <v>59341.50000000001</v>
      </c>
      <c r="E95" s="115">
        <f>D95/D150*100</f>
        <v>5.76466929907415</v>
      </c>
      <c r="F95" s="118">
        <f t="shared" si="10"/>
        <v>93.60153317139344</v>
      </c>
      <c r="G95" s="114">
        <f>D95/C95*100</f>
        <v>75.67727150415935</v>
      </c>
      <c r="H95" s="120">
        <f t="shared" si="11"/>
        <v>4056.4999999999927</v>
      </c>
      <c r="I95" s="130">
        <f>C95-D95</f>
        <v>19072.399999999987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57.3+368.5+61.1+0.1+320+59+0.8+309+245.5+61.2+0.4-0.1+489+12.5+64.8+24.2+437.3+329.2+2.4+382.5+3.4+31.2+13.3+8.3+121.6+67.7+362.1+4.1+31.3+64.2+20.6+78.1+394.5+37.3+33</f>
        <v>4495.400000000001</v>
      </c>
      <c r="E96" s="125">
        <f>D96/D95*100</f>
        <v>7.575474162264182</v>
      </c>
      <c r="F96" s="126">
        <f t="shared" si="10"/>
        <v>87.45744246220892</v>
      </c>
      <c r="G96" s="127">
        <f>D96/C96*100</f>
        <v>55.65335809346952</v>
      </c>
      <c r="H96" s="131">
        <f t="shared" si="11"/>
        <v>644.6999999999998</v>
      </c>
      <c r="I96" s="132">
        <f>C96-D96</f>
        <v>3582.0999999999995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</f>
        <v>5746.900000000001</v>
      </c>
      <c r="E102" s="22">
        <f>D102/D150*100</f>
        <v>0.5582767202522556</v>
      </c>
      <c r="F102" s="22">
        <f>D102/B102*100</f>
        <v>74.91526749400356</v>
      </c>
      <c r="G102" s="22">
        <f aca="true" t="shared" si="12" ref="G102:G148">D102/C102*100</f>
        <v>54.758978170349415</v>
      </c>
      <c r="H102" s="87">
        <f aca="true" t="shared" si="13" ref="H102:H107">B102-D102</f>
        <v>1924.2999999999993</v>
      </c>
      <c r="I102" s="87">
        <f aca="true" t="shared" si="14" ref="I102:I148">C102-D102</f>
        <v>4747.999999999999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1.6182637595921276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</f>
        <v>4907.6</v>
      </c>
      <c r="E104" s="1">
        <f>D104/D102*100</f>
        <v>85.39560458682072</v>
      </c>
      <c r="F104" s="1">
        <f aca="true" t="shared" si="15" ref="F104:F148">D104/B104*100</f>
        <v>79.25582597180278</v>
      </c>
      <c r="G104" s="1">
        <f t="shared" si="12"/>
        <v>57.086357714498426</v>
      </c>
      <c r="H104" s="48">
        <f t="shared" si="13"/>
        <v>1284.5</v>
      </c>
      <c r="I104" s="48">
        <f t="shared" si="14"/>
        <v>3689.199999999999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746.3000000000002</v>
      </c>
      <c r="E106" s="92">
        <f>D106/D102*100</f>
        <v>12.986131653587154</v>
      </c>
      <c r="F106" s="92">
        <f t="shared" si="15"/>
        <v>53.85336989464573</v>
      </c>
      <c r="G106" s="92">
        <f t="shared" si="12"/>
        <v>43.63051739257528</v>
      </c>
      <c r="H106" s="132">
        <f>B106-D106</f>
        <v>639.4999999999991</v>
      </c>
      <c r="I106" s="132">
        <f t="shared" si="14"/>
        <v>964.1999999999998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444845.3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420253.60000000003</v>
      </c>
      <c r="E107" s="90">
        <f>D107/D150*100</f>
        <v>40.825105967078485</v>
      </c>
      <c r="F107" s="90">
        <f>D107/B107*100</f>
        <v>94.47185347355588</v>
      </c>
      <c r="G107" s="90">
        <f t="shared" si="12"/>
        <v>74.50507073355975</v>
      </c>
      <c r="H107" s="89">
        <f t="shared" si="13"/>
        <v>24591.699999999953</v>
      </c>
      <c r="I107" s="89">
        <f t="shared" si="14"/>
        <v>143806.79999999987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142.7+0.9+78.6+37.4+44.2+140.1+1+20.9+25.7+0.2+2+0.6+0.4+1.8+1.5-0.1+62.6+2.1+1.9+2.9+1+9.8+0.1+52+4.8+2+1.2+2+5.2+2.6-0.1+56.3+43+2.2+0.3+6.3+0.1+46.4+1.3+6.5+1.2+1-0.1+67.4+1.9+0.3</f>
        <v>882.0999999999997</v>
      </c>
      <c r="E108" s="6">
        <f>D108/D107*100</f>
        <v>0.2098970716729136</v>
      </c>
      <c r="F108" s="6">
        <f t="shared" si="15"/>
        <v>59.26896459047233</v>
      </c>
      <c r="G108" s="6">
        <f t="shared" si="12"/>
        <v>40.72107838611392</v>
      </c>
      <c r="H108" s="65">
        <f aca="true" t="shared" si="16" ref="H108:H148">B108-D108</f>
        <v>606.2000000000003</v>
      </c>
      <c r="I108" s="65">
        <f t="shared" si="14"/>
        <v>1284.1000000000001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49.37081963496204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</f>
        <v>398.8999999999999</v>
      </c>
      <c r="E110" s="6">
        <f>D110/D107*100</f>
        <v>0.09491887755393408</v>
      </c>
      <c r="F110" s="6">
        <f>D110/B110*100</f>
        <v>75.7069652685519</v>
      </c>
      <c r="G110" s="6">
        <f t="shared" si="12"/>
        <v>51.25273030964923</v>
      </c>
      <c r="H110" s="65">
        <f t="shared" si="16"/>
        <v>128.00000000000006</v>
      </c>
      <c r="I110" s="65">
        <f t="shared" si="14"/>
        <v>379.40000000000003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0.00306957513272938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82.2+4.4+0.2+16.8+100.8+0.1+8.3+21.3+93.2+14.5+11.8+88.2+4.6+1.1+5.8+6+2.3+112.3+12.6+0.8+1.5+0.2+0.2+72.9+5.6+10.9+0.3+11.7+5.8+0.6+108.3+0.1+3+1.3+29.1+101.7+7.2+3.2+0.7+0.2+0.2+0.2</f>
        <v>952.2000000000004</v>
      </c>
      <c r="E114" s="6">
        <f>D114/D107*100</f>
        <v>0.22657747607635015</v>
      </c>
      <c r="F114" s="6">
        <f t="shared" si="15"/>
        <v>74.86437613019893</v>
      </c>
      <c r="G114" s="6">
        <f t="shared" si="12"/>
        <v>53.02372201804212</v>
      </c>
      <c r="H114" s="65">
        <f t="shared" si="16"/>
        <v>319.6999999999997</v>
      </c>
      <c r="I114" s="65">
        <f t="shared" si="14"/>
        <v>843.5999999999996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0.0035692734101504422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17.1-0.3+0.8+0.3+21.4+4.2+0.3+17.6+4.2+0.8+0.3+16.8+0.3+2+2.2+17.7+1.1+4.1+17.7+0.8+4.3+0.3+1.6+0.3+4+0.8+1.7+3</f>
        <v>145.4</v>
      </c>
      <c r="E118" s="6">
        <f>D118/D107*100</f>
        <v>0.03459815692239162</v>
      </c>
      <c r="F118" s="6">
        <f t="shared" si="15"/>
        <v>88.28172434729812</v>
      </c>
      <c r="G118" s="6">
        <f t="shared" si="12"/>
        <v>62.136752136752136</v>
      </c>
      <c r="H118" s="65">
        <f t="shared" si="16"/>
        <v>19.299999999999983</v>
      </c>
      <c r="I118" s="65">
        <f t="shared" si="14"/>
        <v>88.6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70.56396148555709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0.05396741396147469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3776+7.6+1124+100+14.3+14.5+0.1+20.4+3015.8+9+1156.5+27+0.1+1146.6+5.2+681+29.9+16.3+480.3+117.6+5542.8+148.8+1446+310+974.1</f>
        <v>20163.899999999998</v>
      </c>
      <c r="E124" s="17">
        <f>D124/D107*100</f>
        <v>4.798031474328833</v>
      </c>
      <c r="F124" s="6">
        <f t="shared" si="15"/>
        <v>99.89645673972494</v>
      </c>
      <c r="G124" s="6">
        <f t="shared" si="12"/>
        <v>68.41249915179479</v>
      </c>
      <c r="H124" s="65">
        <f t="shared" si="16"/>
        <v>20.900000000001455</v>
      </c>
      <c r="I124" s="65">
        <f t="shared" si="14"/>
        <v>9310.100000000002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0.013087335837218288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2.8+14.4+2.8+8.8+3.7+4+2.8+5.8+9.6+4.2+2.7+0.2+2.9+76+0.5+2.6+4.7+5.9+2.9+2.9+16.5</f>
        <v>176.7</v>
      </c>
      <c r="E128" s="17">
        <f>D128/D107*100</f>
        <v>0.04204604077157221</v>
      </c>
      <c r="F128" s="6">
        <f t="shared" si="15"/>
        <v>24.56554984012234</v>
      </c>
      <c r="G128" s="6">
        <f t="shared" si="12"/>
        <v>17.975584944048826</v>
      </c>
      <c r="H128" s="65">
        <f t="shared" si="16"/>
        <v>542.5999999999999</v>
      </c>
      <c r="I128" s="65">
        <f t="shared" si="14"/>
        <v>806.3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53.820033955857404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0.8+2.3+1.8+1+14.8+2.3</f>
        <v>23</v>
      </c>
      <c r="E132" s="17">
        <f>D132/D107*100</f>
        <v>0.005472885895564012</v>
      </c>
      <c r="F132" s="6">
        <f t="shared" si="15"/>
        <v>50.66079295154186</v>
      </c>
      <c r="G132" s="6">
        <f t="shared" si="12"/>
        <v>35.8814352574103</v>
      </c>
      <c r="H132" s="65">
        <f t="shared" si="16"/>
        <v>22.4</v>
      </c>
      <c r="I132" s="65">
        <f t="shared" si="14"/>
        <v>41.099999999999994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</f>
        <v>10.5</v>
      </c>
      <c r="E134" s="17">
        <f>D134/D107*100</f>
        <v>0.0024984913871053094</v>
      </c>
      <c r="F134" s="6">
        <f t="shared" si="15"/>
        <v>2.407152682255846</v>
      </c>
      <c r="G134" s="6">
        <f t="shared" si="12"/>
        <v>1.7500000000000002</v>
      </c>
      <c r="H134" s="65">
        <f t="shared" si="16"/>
        <v>425.7</v>
      </c>
      <c r="I134" s="65">
        <f t="shared" si="14"/>
        <v>589.5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5.2+0.3+2.7+0.1+0.5+0.2+13.8+39.2+5+5.9+2+6.5+0.1+32.4+5+3.9+0.2+0.7+8.4+0.1+0.1+3+4.4+0.1+5.5+21.4+0.1+4.5+0.6+5.7</f>
        <v>177.6</v>
      </c>
      <c r="E136" s="17">
        <f>D136/D107*100</f>
        <v>0.042260197176181236</v>
      </c>
      <c r="F136" s="6">
        <f t="shared" si="15"/>
        <v>71.75757575757575</v>
      </c>
      <c r="G136" s="6">
        <f>D136/C136*100</f>
        <v>48.8314544954633</v>
      </c>
      <c r="H136" s="65">
        <f t="shared" si="16"/>
        <v>69.9</v>
      </c>
      <c r="I136" s="65">
        <f t="shared" si="14"/>
        <v>186.1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60.19144144144143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</f>
        <v>898.3</v>
      </c>
      <c r="E138" s="17">
        <f>D138/D107*100</f>
        <v>0.21375188695587616</v>
      </c>
      <c r="F138" s="6">
        <f t="shared" si="15"/>
        <v>93.13634007257646</v>
      </c>
      <c r="G138" s="6">
        <f t="shared" si="12"/>
        <v>71.45243398027363</v>
      </c>
      <c r="H138" s="65">
        <f t="shared" si="16"/>
        <v>66.20000000000005</v>
      </c>
      <c r="I138" s="65">
        <f t="shared" si="14"/>
        <v>358.9000000000001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</f>
        <v>621.8</v>
      </c>
      <c r="E139" s="1">
        <f>D139/D138*100</f>
        <v>69.21963709228542</v>
      </c>
      <c r="F139" s="1">
        <f aca="true" t="shared" si="17" ref="F139:F147">D139/B139*100</f>
        <v>93.84243887715061</v>
      </c>
      <c r="G139" s="1">
        <f t="shared" si="12"/>
        <v>70.16474836380048</v>
      </c>
      <c r="H139" s="48">
        <f t="shared" si="16"/>
        <v>40.80000000000007</v>
      </c>
      <c r="I139" s="48">
        <f t="shared" si="14"/>
        <v>264.4000000000001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2.337749081598575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0.08209328843346017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</f>
        <v>30685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</f>
        <v>28410.2</v>
      </c>
      <c r="E143" s="17">
        <f>D143/D107*100</f>
        <v>6.760251429137074</v>
      </c>
      <c r="F143" s="107">
        <f t="shared" si="17"/>
        <v>92.58660583346912</v>
      </c>
      <c r="G143" s="6">
        <f t="shared" si="12"/>
        <v>71.47813529173493</v>
      </c>
      <c r="H143" s="65">
        <f t="shared" si="16"/>
        <v>2274.7999999999993</v>
      </c>
      <c r="I143" s="65">
        <f t="shared" si="14"/>
        <v>11336.499999999996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0.5020777930278288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0.14341340561984478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359509.3+1700-676.3</f>
        <v>360533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</f>
        <v>343701.80000000005</v>
      </c>
      <c r="E147" s="17">
        <f>D147/D107*100</f>
        <v>81.7843797173897</v>
      </c>
      <c r="F147" s="6">
        <f t="shared" si="17"/>
        <v>95.33157852401862</v>
      </c>
      <c r="G147" s="6">
        <f t="shared" si="12"/>
        <v>76.17945098331266</v>
      </c>
      <c r="H147" s="65">
        <f t="shared" si="16"/>
        <v>16831.199999999953</v>
      </c>
      <c r="I147" s="65">
        <f t="shared" si="14"/>
        <v>107472.09999999992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805.6+805.6+805.6+805.6+805.6+805.6+805.6+805.6+805.6+805.6+805.6+805.6+805.6+805.6+805.6+805.6+805.6+805.6+805.6+805.6+805.6+805.6+805.6+805.6+805.6+805.6</f>
        <v>20945.6</v>
      </c>
      <c r="E148" s="17">
        <f>D148/D107*100</f>
        <v>4.984038209309807</v>
      </c>
      <c r="F148" s="6">
        <f t="shared" si="15"/>
        <v>96.29629629629629</v>
      </c>
      <c r="G148" s="6">
        <f t="shared" si="12"/>
        <v>72.22222222222221</v>
      </c>
      <c r="H148" s="65">
        <f t="shared" si="16"/>
        <v>805.6000000000022</v>
      </c>
      <c r="I148" s="65">
        <f t="shared" si="14"/>
        <v>8056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454523</v>
      </c>
      <c r="C149" s="81">
        <f>C43+C69+C72+C77+C79+C87+C102+C107+C100+C84+C98</f>
        <v>581141.0999999999</v>
      </c>
      <c r="D149" s="57">
        <f>D43+D69+D72+D77+D79+D87+D102+D107+D100+D84+D98</f>
        <v>426819.10000000003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1145242.4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1029399.9000000001</v>
      </c>
      <c r="E150" s="35">
        <v>100</v>
      </c>
      <c r="F150" s="3">
        <f>D150/B150*100</f>
        <v>89.8848924908823</v>
      </c>
      <c r="G150" s="3">
        <f aca="true" t="shared" si="18" ref="G150:G156">D150/C150*100</f>
        <v>68.44775126773641</v>
      </c>
      <c r="H150" s="51">
        <f aca="true" t="shared" si="19" ref="H150:H156">B150-D150</f>
        <v>115842.49999999977</v>
      </c>
      <c r="I150" s="51">
        <f aca="true" t="shared" si="20" ref="I150:I156">C150-D150</f>
        <v>474520.7999999996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418683.4999999998</v>
      </c>
      <c r="E151" s="6">
        <f>D151/D150*100</f>
        <v>40.67258020911016</v>
      </c>
      <c r="F151" s="6">
        <f aca="true" t="shared" si="21" ref="F151:F162">D151/B151*100</f>
        <v>92.03410869685158</v>
      </c>
      <c r="G151" s="6">
        <f t="shared" si="18"/>
        <v>68.85608708015168</v>
      </c>
      <c r="H151" s="65">
        <f t="shared" si="19"/>
        <v>36238.60000000015</v>
      </c>
      <c r="I151" s="76">
        <f t="shared" si="20"/>
        <v>189372.39999999985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55569.299999999996</v>
      </c>
      <c r="E152" s="6">
        <f>D152/D150*100</f>
        <v>5.398222789802096</v>
      </c>
      <c r="F152" s="6">
        <f t="shared" si="21"/>
        <v>71.68816994838437</v>
      </c>
      <c r="G152" s="6">
        <f t="shared" si="18"/>
        <v>45.57524192417371</v>
      </c>
      <c r="H152" s="65">
        <f t="shared" si="19"/>
        <v>21946.000000000007</v>
      </c>
      <c r="I152" s="76">
        <f t="shared" si="20"/>
        <v>66359.40000000002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20098.10000000001</v>
      </c>
      <c r="E153" s="6">
        <f>D153/D150*100</f>
        <v>1.9524093600553107</v>
      </c>
      <c r="F153" s="6">
        <f t="shared" si="21"/>
        <v>81.01328582254402</v>
      </c>
      <c r="G153" s="6">
        <f t="shared" si="18"/>
        <v>63.35737568486027</v>
      </c>
      <c r="H153" s="65">
        <f t="shared" si="19"/>
        <v>4710.299999999988</v>
      </c>
      <c r="I153" s="76">
        <f t="shared" si="20"/>
        <v>11623.699999999993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16051.300000000001</v>
      </c>
      <c r="E154" s="6">
        <f>D154/D150*100</f>
        <v>1.5592871147549168</v>
      </c>
      <c r="F154" s="6">
        <f t="shared" si="21"/>
        <v>72.68688753237814</v>
      </c>
      <c r="G154" s="6">
        <f t="shared" si="18"/>
        <v>54.64756029469843</v>
      </c>
      <c r="H154" s="65">
        <f t="shared" si="19"/>
        <v>6031.500000000002</v>
      </c>
      <c r="I154" s="76">
        <f t="shared" si="20"/>
        <v>13321.1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15860.800000000003</v>
      </c>
      <c r="E155" s="6">
        <f>D155/D150*100</f>
        <v>1.5407811871751689</v>
      </c>
      <c r="F155" s="6">
        <f t="shared" si="21"/>
        <v>83.9586685864318</v>
      </c>
      <c r="G155" s="6">
        <f t="shared" si="18"/>
        <v>71.1607226980488</v>
      </c>
      <c r="H155" s="65">
        <f t="shared" si="19"/>
        <v>3030.399999999998</v>
      </c>
      <c r="I155" s="76">
        <f t="shared" si="20"/>
        <v>6427.899999999994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547022.5999999999</v>
      </c>
      <c r="C156" s="64">
        <f>C150-C151-C152-C153-C154-C155</f>
        <v>690553.2000000001</v>
      </c>
      <c r="D156" s="64">
        <f>D150-D151-D152-D153-D154-D155</f>
        <v>503136.9000000004</v>
      </c>
      <c r="E156" s="6">
        <f>D156/D150*100</f>
        <v>48.87671933910235</v>
      </c>
      <c r="F156" s="6">
        <f t="shared" si="21"/>
        <v>91.97735157560227</v>
      </c>
      <c r="G156" s="40">
        <f t="shared" si="18"/>
        <v>72.85997661005703</v>
      </c>
      <c r="H156" s="65">
        <f t="shared" si="19"/>
        <v>43885.69999999949</v>
      </c>
      <c r="I156" s="65">
        <f t="shared" si="20"/>
        <v>187416.2999999997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35078.4-3580-234-195.2</f>
        <v>31069.2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33+3.1+31.8+118.6+8.5+18.3+41+591.6+0.1+448.4+20+14.4+41.3+31.5+458.7+42.9+92.6+54.3+185.1+276.9+138.9+420.8+189.7+128.4+1374+1199.8+948.5+463.6+2.3+2.2+200+677.2-390.9+28.9+159.7+371.4+9.6+31.3+19.2+239.7+1+60+59.5+69+4.8+207.4+131.8+36.3+6.1+4.5+29.9+77.3+33.3+1.6+435</f>
        <v>9883.9</v>
      </c>
      <c r="E158" s="14"/>
      <c r="F158" s="6">
        <f t="shared" si="21"/>
        <v>31.81253460018282</v>
      </c>
      <c r="G158" s="6">
        <f aca="true" t="shared" si="22" ref="G158:G167">D158/C158*100</f>
        <v>23.867351817597886</v>
      </c>
      <c r="H158" s="65">
        <f>B158-D158</f>
        <v>21185.300000000003</v>
      </c>
      <c r="I158" s="65">
        <f aca="true" t="shared" si="23" ref="I158:I167">C158-D158</f>
        <v>31527.899999999994</v>
      </c>
      <c r="K158" s="43"/>
      <c r="L158" s="43"/>
    </row>
    <row r="159" spans="1:12" ht="18.75">
      <c r="A159" s="20" t="s">
        <v>22</v>
      </c>
      <c r="B159" s="85">
        <f>45935.7-1181.5</f>
        <v>44754.2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100+49.9+293.6+174.2+159.5+52+404.4+89.3+150+694.7+650+637.7+888.1+1549.4+1150.4+28.8+73+685+233.1+79.4+200+254.7+419.8+99.5+57.1+1.6+2862.1+4096.9+63.4+185.1+178.3+1864.4+0.1+67.7+62.8+1037.9+2.3+1408.4+110.5+74.8+4.2+339.9+777.7+187.4+329+752+511.5+1773.7</f>
        <v>25865.300000000007</v>
      </c>
      <c r="E159" s="6"/>
      <c r="F159" s="6">
        <f t="shared" si="21"/>
        <v>57.79412881919465</v>
      </c>
      <c r="G159" s="6">
        <f t="shared" si="22"/>
        <v>46.13703780999218</v>
      </c>
      <c r="H159" s="65">
        <f aca="true" t="shared" si="24" ref="H159:H166">B159-D159</f>
        <v>18888.89999999999</v>
      </c>
      <c r="I159" s="65">
        <f t="shared" si="23"/>
        <v>30196.599999999995</v>
      </c>
      <c r="K159" s="43"/>
      <c r="L159" s="43"/>
    </row>
    <row r="160" spans="1:12" ht="18.75">
      <c r="A160" s="20" t="s">
        <v>58</v>
      </c>
      <c r="B160" s="85">
        <f>297236.8-6716.5+3115.5-481.1</f>
        <v>293154.7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+5312.6</f>
        <v>181259.30000000002</v>
      </c>
      <c r="E160" s="6"/>
      <c r="F160" s="6">
        <f t="shared" si="21"/>
        <v>61.83059660991279</v>
      </c>
      <c r="G160" s="6">
        <f t="shared" si="22"/>
        <v>48.54898870614276</v>
      </c>
      <c r="H160" s="65">
        <f t="shared" si="24"/>
        <v>111895.4</v>
      </c>
      <c r="I160" s="65">
        <f t="shared" si="23"/>
        <v>192094.1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1477+1723.2+1723.2</f>
        <v>4923.4</v>
      </c>
      <c r="E161" s="6"/>
      <c r="F161" s="6">
        <f t="shared" si="21"/>
        <v>100</v>
      </c>
      <c r="G161" s="6">
        <f t="shared" si="22"/>
        <v>100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+21.8</f>
        <v>7456.899999999999</v>
      </c>
      <c r="E162" s="17"/>
      <c r="F162" s="6">
        <f t="shared" si="21"/>
        <v>63.16676690582882</v>
      </c>
      <c r="G162" s="6">
        <f t="shared" si="22"/>
        <v>54.50113652144041</v>
      </c>
      <c r="H162" s="65">
        <f t="shared" si="24"/>
        <v>4348.200000000002</v>
      </c>
      <c r="I162" s="65">
        <f t="shared" si="23"/>
        <v>6225.200000000002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1532521.3999999997</v>
      </c>
      <c r="C167" s="87">
        <f>C150+C158+C162+C163+C159+C166+C165+C160+C164+C161</f>
        <v>1995471.5999999999</v>
      </c>
      <c r="D167" s="87">
        <f>D150+D158+D162+D163+D159+D166+D165+D160+D164+D161</f>
        <v>1259499.6</v>
      </c>
      <c r="E167" s="22"/>
      <c r="F167" s="3">
        <f>D167/B167*100</f>
        <v>82.1847968974528</v>
      </c>
      <c r="G167" s="3">
        <f t="shared" si="22"/>
        <v>63.11789153000223</v>
      </c>
      <c r="H167" s="51">
        <f>B167-D167</f>
        <v>273021.7999999996</v>
      </c>
      <c r="I167" s="51">
        <f t="shared" si="23"/>
        <v>735971.9999999998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1029399.9000000001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1029399.9000000001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2016-09-21T09:46:01Z</dcterms:modified>
  <cp:category/>
  <cp:version/>
  <cp:contentType/>
  <cp:contentStatus/>
</cp:coreProperties>
</file>